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0 LISTA INVESTITII FD CJ" sheetId="3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F21"/>
  <c r="O53"/>
  <c r="L53"/>
  <c r="O52"/>
  <c r="L52"/>
  <c r="O51"/>
  <c r="L51"/>
  <c r="C51" s="1"/>
  <c r="C52"/>
  <c r="C53"/>
  <c r="C6"/>
  <c r="O19" l="1"/>
  <c r="G13"/>
  <c r="H13"/>
  <c r="I13"/>
  <c r="J13"/>
  <c r="K13"/>
  <c r="L13"/>
  <c r="M13"/>
  <c r="N13"/>
  <c r="F13"/>
  <c r="C19"/>
  <c r="O50"/>
  <c r="O49"/>
  <c r="C49" s="1"/>
  <c r="O48"/>
  <c r="O47"/>
  <c r="M54"/>
  <c r="L50"/>
  <c r="L49"/>
  <c r="L48"/>
  <c r="L47"/>
  <c r="C48"/>
  <c r="C50"/>
  <c r="C47" l="1"/>
  <c r="O44" l="1"/>
  <c r="O45"/>
  <c r="O46"/>
  <c r="C46"/>
  <c r="L46"/>
  <c r="O18"/>
  <c r="C18" s="1"/>
  <c r="O17"/>
  <c r="O13" s="1"/>
  <c r="L17"/>
  <c r="J41"/>
  <c r="J20" s="1"/>
  <c r="L11"/>
  <c r="L12"/>
  <c r="L14"/>
  <c r="L15"/>
  <c r="L16"/>
  <c r="L44"/>
  <c r="C44" s="1"/>
  <c r="L45"/>
  <c r="O56"/>
  <c r="L56"/>
  <c r="I56"/>
  <c r="F56"/>
  <c r="O55"/>
  <c r="L55"/>
  <c r="I55"/>
  <c r="F55"/>
  <c r="C55" s="1"/>
  <c r="N54"/>
  <c r="K54"/>
  <c r="K20" s="1"/>
  <c r="J54"/>
  <c r="H54"/>
  <c r="G54"/>
  <c r="E54"/>
  <c r="D54"/>
  <c r="O43"/>
  <c r="L43"/>
  <c r="O42"/>
  <c r="L42"/>
  <c r="O41"/>
  <c r="L41"/>
  <c r="O40"/>
  <c r="L40"/>
  <c r="C40" s="1"/>
  <c r="O39"/>
  <c r="L39"/>
  <c r="O38"/>
  <c r="L38"/>
  <c r="O37"/>
  <c r="L37"/>
  <c r="O36"/>
  <c r="L36"/>
  <c r="O35"/>
  <c r="L35"/>
  <c r="C35" s="1"/>
  <c r="O34"/>
  <c r="L34"/>
  <c r="O33"/>
  <c r="L33"/>
  <c r="I33"/>
  <c r="O32"/>
  <c r="L32"/>
  <c r="I32"/>
  <c r="O31"/>
  <c r="L31"/>
  <c r="I31"/>
  <c r="F31"/>
  <c r="O30"/>
  <c r="O21" s="1"/>
  <c r="L30"/>
  <c r="I30"/>
  <c r="F30"/>
  <c r="O29"/>
  <c r="L29"/>
  <c r="I29"/>
  <c r="F29"/>
  <c r="O28"/>
  <c r="L28"/>
  <c r="I28"/>
  <c r="F28"/>
  <c r="O27"/>
  <c r="L27"/>
  <c r="I27"/>
  <c r="F27"/>
  <c r="C27"/>
  <c r="O26"/>
  <c r="L26"/>
  <c r="I26"/>
  <c r="F26"/>
  <c r="O25"/>
  <c r="L25"/>
  <c r="I25"/>
  <c r="F25"/>
  <c r="O24"/>
  <c r="L24"/>
  <c r="I24"/>
  <c r="F24"/>
  <c r="O23"/>
  <c r="L23"/>
  <c r="I23"/>
  <c r="F23"/>
  <c r="C23" s="1"/>
  <c r="O22"/>
  <c r="L22"/>
  <c r="I22"/>
  <c r="F22"/>
  <c r="M20"/>
  <c r="G20"/>
  <c r="E21"/>
  <c r="E20" s="1"/>
  <c r="D21"/>
  <c r="D20"/>
  <c r="O16"/>
  <c r="I16"/>
  <c r="F16"/>
  <c r="O15"/>
  <c r="I15"/>
  <c r="F15"/>
  <c r="O14"/>
  <c r="C14" s="1"/>
  <c r="I14"/>
  <c r="F14"/>
  <c r="E13"/>
  <c r="D13"/>
  <c r="O12"/>
  <c r="I12"/>
  <c r="F12"/>
  <c r="O11"/>
  <c r="I11"/>
  <c r="F11"/>
  <c r="F10" s="1"/>
  <c r="N10"/>
  <c r="M10"/>
  <c r="K10"/>
  <c r="J10"/>
  <c r="H10"/>
  <c r="G10"/>
  <c r="E10"/>
  <c r="D10"/>
  <c r="C45" l="1"/>
  <c r="C31"/>
  <c r="C39"/>
  <c r="C42"/>
  <c r="C26"/>
  <c r="C13"/>
  <c r="D9"/>
  <c r="C15"/>
  <c r="C22"/>
  <c r="C29"/>
  <c r="C33"/>
  <c r="F54"/>
  <c r="I54"/>
  <c r="L54"/>
  <c r="O54"/>
  <c r="C17"/>
  <c r="C16"/>
  <c r="C12"/>
  <c r="C37"/>
  <c r="C36"/>
  <c r="C25"/>
  <c r="C41"/>
  <c r="C30"/>
  <c r="L10"/>
  <c r="L20"/>
  <c r="I10"/>
  <c r="O10"/>
  <c r="C10" s="1"/>
  <c r="C11"/>
  <c r="C24"/>
  <c r="C28"/>
  <c r="C32"/>
  <c r="C34"/>
  <c r="C38"/>
  <c r="C43"/>
  <c r="C56"/>
  <c r="N20"/>
  <c r="N9" s="1"/>
  <c r="H20"/>
  <c r="H9" s="1"/>
  <c r="E9"/>
  <c r="K9"/>
  <c r="J9"/>
  <c r="I20"/>
  <c r="G9"/>
  <c r="M9"/>
  <c r="O20" l="1"/>
  <c r="C54"/>
  <c r="C21"/>
  <c r="L9"/>
  <c r="O9"/>
  <c r="I9"/>
  <c r="F20"/>
  <c r="C20" s="1"/>
  <c r="F9" l="1"/>
  <c r="C9" s="1"/>
  <c r="F6" s="1"/>
</calcChain>
</file>

<file path=xl/sharedStrings.xml><?xml version="1.0" encoding="utf-8"?>
<sst xmlns="http://schemas.openxmlformats.org/spreadsheetml/2006/main" count="75" uniqueCount="71">
  <si>
    <t>ROMANIA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</si>
  <si>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</si>
  <si>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</si>
  <si>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</si>
  <si>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</si>
  <si>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</si>
  <si>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</si>
  <si>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</si>
  <si>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</si>
  <si>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 xml:space="preserve">JUDETUL PRAHOVA </t>
  </si>
  <si>
    <t>CONSILIUL JUDETEAN PRAHOVA</t>
  </si>
  <si>
    <t>Nr. crt.</t>
  </si>
  <si>
    <t>Alte cheltuieli de investitii</t>
  </si>
  <si>
    <t>Dotari independente</t>
  </si>
  <si>
    <t>INSTITUTIA:SPITALUL JUDETEAN DE URGENTA PLOIESTI</t>
  </si>
  <si>
    <t>Manager,</t>
  </si>
  <si>
    <t xml:space="preserve">               PE ANUL 2020</t>
  </si>
  <si>
    <t xml:space="preserve">                     PROPUNERE  LISTA  DE INVESTITII</t>
  </si>
  <si>
    <t>Program 
2020 (mii lei)</t>
  </si>
  <si>
    <t>PT + executie realizare corp filtru/monitorizare acces spital si sala de asteptare apartinatori - (Curte vizitatori)</t>
  </si>
  <si>
    <t>Lucrari reparatii capitale  lift pacienti</t>
  </si>
  <si>
    <t>Modernizare Corp A si B</t>
  </si>
  <si>
    <t>Containere /vestiar arhiva cu montaj</t>
  </si>
  <si>
    <t>Carucioare profesionale pentru curatenie cu dispozitiv pentru impregnare mopuri</t>
  </si>
  <si>
    <t>EKG cardiologie ambulator</t>
  </si>
  <si>
    <t>Monitor angiograf</t>
  </si>
  <si>
    <t xml:space="preserve">Instalatie de filtroventilatie cu vana antisuflu cu montaj </t>
  </si>
  <si>
    <t>TRIM. I</t>
  </si>
  <si>
    <t>TRIM. II</t>
  </si>
  <si>
    <t>TRIM. IV</t>
  </si>
  <si>
    <t>INFLUENTE +/-</t>
  </si>
  <si>
    <t>TRIM. I RECTIFICAT</t>
  </si>
  <si>
    <t>Platforma analize probe biologice prin tehnica Real Time PCR</t>
  </si>
  <si>
    <t>Ventilatoare de inalta performanta cu conectare la sursa de oxigen</t>
  </si>
  <si>
    <t>Monitoare</t>
  </si>
  <si>
    <t>Statie centrala monitorizare monitoare pacient  pentru  10 monitoare</t>
  </si>
  <si>
    <t>Containere</t>
  </si>
  <si>
    <t>Contributie CJ</t>
  </si>
  <si>
    <t>Izolete protectie pacient COVID 19</t>
  </si>
  <si>
    <t>TRIM. II RECTIFICAT</t>
  </si>
  <si>
    <t>Ec. Bajan Mihaela</t>
  </si>
  <si>
    <t>Sistem control si mentinerea umiditatii aerului - comp.sterilizare</t>
  </si>
  <si>
    <t>Extractor automat pentru PCR laborator</t>
  </si>
  <si>
    <t>Platforma electrochirurgie cu sigilare vasculara</t>
  </si>
  <si>
    <t>Dispozitiv incalzit pacienti</t>
  </si>
  <si>
    <t>Aparat EKG portabil</t>
  </si>
  <si>
    <t>Consola balon contrapulsatie</t>
  </si>
  <si>
    <t>TRIM. III initial</t>
  </si>
  <si>
    <t>TRIM. III RECTIFICAT</t>
  </si>
  <si>
    <t>TRIM. IV RECTIFICAT</t>
  </si>
  <si>
    <t>Linie completa analize probe biologice prin tehnica Real Time PCR</t>
  </si>
  <si>
    <t>Sistem real time PCR pentru UPU</t>
  </si>
  <si>
    <t>Hota flux laminar clasa II</t>
  </si>
  <si>
    <t>Extindere instalatie oxigen sectia Pneumoftiziologie si Boli infectioase</t>
  </si>
  <si>
    <t>Realizare scara metalica si usa pentru acces personal laborator analize medicale</t>
  </si>
  <si>
    <t>UPS</t>
  </si>
  <si>
    <t>Dr. Bogdan NICA</t>
  </si>
  <si>
    <t>Aparat de anestezie</t>
  </si>
  <si>
    <t>Fotoliu consultatii cu scaun medic</t>
  </si>
  <si>
    <t>Lampa consultatie</t>
  </si>
  <si>
    <t>Aparat incalzit pacienti</t>
  </si>
  <si>
    <t>Ecograf doppler color = 3 buc</t>
  </si>
  <si>
    <t>Nebulizator automat aeroflora si suprafete = 2 buc</t>
  </si>
  <si>
    <t>Purificator aer cu lampa bactericida cu UVC de perete = 9 buc</t>
  </si>
  <si>
    <t>Paturi terapie = 20 buc</t>
  </si>
  <si>
    <t>Lucrari de extindere cu proiect tehnic instalatie oxigen sectia Pneumoftiziologie, si extindere instalatie oxigen sectia Boli infectioase</t>
  </si>
  <si>
    <t>Aparat de radiologie cu brat C = 1 buc</t>
  </si>
  <si>
    <t>Aparat radiologie cu brat  C</t>
  </si>
  <si>
    <t>Ventilatoare de inalta performanta cu conectare la sursa de oxigen = 2 buc</t>
  </si>
  <si>
    <t>Monitor functii vitale = 10 buc</t>
  </si>
  <si>
    <t>DIRECTOR FINANCIAR CONTABIL,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</si>
</sst>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vertical="top" wrapText="1"/>
    </xf>
    <xf numFmtId="0" fontId="6" fillId="0" borderId="0" xfId="0" applyFont="1" applyFill="1"/>
    <xf numFmtId="4" fontId="7" fillId="0" borderId="0" xfId="0" applyNumberFormat="1" applyFont="1" applyFill="1" applyAlignment="1">
      <alignment horizontal="left"/>
    </xf>
    <xf numFmtId="0" fontId="7" fillId="0" borderId="0" xfId="0" applyFont="1" applyFill="1"/>
    <xf numFmtId="4" fontId="7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4" fontId="6" fillId="0" borderId="0" xfId="0" applyNumberFormat="1" applyFont="1" applyFill="1"/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/>
    <xf numFmtId="4" fontId="10" fillId="0" borderId="1" xfId="0" applyNumberFormat="1" applyFont="1" applyFill="1" applyBorder="1"/>
    <xf numFmtId="4" fontId="10" fillId="0" borderId="1" xfId="0" applyNumberFormat="1" applyFont="1" applyFill="1" applyBorder="1" applyAlignment="1">
      <alignment vertical="center"/>
    </xf>
    <xf numFmtId="0" fontId="11" fillId="0" borderId="1" xfId="0" applyFont="1" applyFill="1" applyBorder="1"/>
    <xf numFmtId="4" fontId="11" fillId="0" borderId="1" xfId="0" applyNumberFormat="1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46" workbookViewId="0">
      <selection activeCell="L60" sqref="L60"/>
    </sheetView>
  </sheetViews>
  <sheetFormatPr defaultRowHeight="15.75"/>
  <cols>
    <col min="1" max="1" width="6.28515625" style="2" customWidth="1"/>
    <col min="2" max="2" width="49.85546875" style="2" customWidth="1"/>
    <col min="3" max="3" width="12.42578125" style="19" customWidth="1"/>
    <col min="4" max="4" width="9.140625" style="2" hidden="1" customWidth="1"/>
    <col min="5" max="5" width="11.28515625" style="2" hidden="1" customWidth="1"/>
    <col min="6" max="6" width="11.28515625" style="2" customWidth="1"/>
    <col min="7" max="7" width="8.85546875" style="2" hidden="1" customWidth="1"/>
    <col min="8" max="8" width="13.7109375" style="2" hidden="1" customWidth="1"/>
    <col min="9" max="9" width="11.28515625" style="2" customWidth="1"/>
    <col min="10" max="10" width="9.85546875" style="2" customWidth="1"/>
    <col min="11" max="14" width="11.42578125" style="2" customWidth="1"/>
    <col min="15" max="15" width="12" style="2" customWidth="1"/>
    <col min="16" max="16384" width="9.140625" style="2"/>
  </cols>
  <sheetData>
    <row r="1" spans="1:15">
      <c r="A1" s="4" t="s">
        <v>0</v>
      </c>
      <c r="B1" s="4"/>
      <c r="C1" s="3"/>
    </row>
    <row r="2" spans="1:15">
      <c r="A2" s="4" t="s">
        <v>9</v>
      </c>
      <c r="B2" s="4"/>
      <c r="C2" s="3"/>
    </row>
    <row r="3" spans="1:15">
      <c r="A3" s="4" t="s">
        <v>10</v>
      </c>
      <c r="B3" s="4"/>
      <c r="C3" s="5"/>
    </row>
    <row r="4" spans="1:15">
      <c r="A4" s="36" t="s">
        <v>17</v>
      </c>
      <c r="B4" s="36"/>
      <c r="C4" s="36"/>
    </row>
    <row r="5" spans="1:15">
      <c r="A5" s="36" t="s">
        <v>16</v>
      </c>
      <c r="B5" s="36"/>
      <c r="C5" s="36"/>
    </row>
    <row r="6" spans="1:15">
      <c r="A6" s="33"/>
      <c r="B6" s="33"/>
      <c r="C6" s="34">
        <f>9559.19+1349</f>
        <v>10908.19</v>
      </c>
      <c r="F6" s="19">
        <f>C6-C9</f>
        <v>0</v>
      </c>
      <c r="K6" s="19"/>
    </row>
    <row r="7" spans="1:15">
      <c r="A7" s="37" t="s">
        <v>14</v>
      </c>
      <c r="B7" s="37"/>
      <c r="C7" s="37"/>
      <c r="D7" s="37"/>
    </row>
    <row r="8" spans="1:15" s="9" customFormat="1" ht="52.5" customHeight="1">
      <c r="A8" s="6" t="s">
        <v>11</v>
      </c>
      <c r="B8" s="7" t="s">
        <v>1</v>
      </c>
      <c r="C8" s="8" t="s">
        <v>18</v>
      </c>
      <c r="D8" s="7" t="s">
        <v>27</v>
      </c>
      <c r="E8" s="6" t="s">
        <v>30</v>
      </c>
      <c r="F8" s="6" t="s">
        <v>31</v>
      </c>
      <c r="G8" s="7" t="s">
        <v>28</v>
      </c>
      <c r="H8" s="6" t="s">
        <v>30</v>
      </c>
      <c r="I8" s="6" t="s">
        <v>39</v>
      </c>
      <c r="J8" s="6" t="s">
        <v>47</v>
      </c>
      <c r="K8" s="6" t="s">
        <v>30</v>
      </c>
      <c r="L8" s="6" t="s">
        <v>48</v>
      </c>
      <c r="M8" s="7" t="s">
        <v>29</v>
      </c>
      <c r="N8" s="6" t="s">
        <v>30</v>
      </c>
      <c r="O8" s="6" t="s">
        <v>49</v>
      </c>
    </row>
    <row r="9" spans="1:15" s="29" customFormat="1">
      <c r="A9" s="27"/>
      <c r="B9" s="31" t="s">
        <v>2</v>
      </c>
      <c r="C9" s="28">
        <f>SUM(F9+I9+L9+O9)</f>
        <v>10908.19</v>
      </c>
      <c r="D9" s="28">
        <f>SUM(D10+D13+D20)</f>
        <v>4513</v>
      </c>
      <c r="E9" s="28">
        <f>SUM(E10+E13+E20)</f>
        <v>0</v>
      </c>
      <c r="F9" s="28">
        <f>SUM(F10+F13+F20)</f>
        <v>4513</v>
      </c>
      <c r="G9" s="28">
        <f>SUM(G10+G13+G20)</f>
        <v>360</v>
      </c>
      <c r="H9" s="28">
        <f>SUM(H10+H13+H20)</f>
        <v>-2.8421709430404007E-14</v>
      </c>
      <c r="I9" s="28">
        <f>SUM(G9:H9)</f>
        <v>360</v>
      </c>
      <c r="J9" s="28">
        <f>SUM(J10+J13+J20)</f>
        <v>2800</v>
      </c>
      <c r="K9" s="28">
        <f>SUM(K10+K13+K20)</f>
        <v>0</v>
      </c>
      <c r="L9" s="28">
        <f>SUM(J9+K9)</f>
        <v>2800</v>
      </c>
      <c r="M9" s="28">
        <f>SUM(M10+M13+M20)</f>
        <v>1886.19</v>
      </c>
      <c r="N9" s="28">
        <f>SUM(N10+N13+N20)</f>
        <v>1349</v>
      </c>
      <c r="O9" s="28">
        <f>SUM(M9+N9)</f>
        <v>3235.19</v>
      </c>
    </row>
    <row r="10" spans="1:15" s="29" customFormat="1">
      <c r="A10" s="30" t="s">
        <v>3</v>
      </c>
      <c r="B10" s="31" t="s">
        <v>4</v>
      </c>
      <c r="C10" s="28">
        <f>SUM(F10+I10+L10+O10)</f>
        <v>1390.6</v>
      </c>
      <c r="D10" s="28">
        <f t="shared" ref="D10:K10" si="0">SUM(D11:D12)</f>
        <v>2166</v>
      </c>
      <c r="E10" s="28">
        <f t="shared" si="0"/>
        <v>-105</v>
      </c>
      <c r="F10" s="28">
        <f t="shared" si="0"/>
        <v>2061</v>
      </c>
      <c r="G10" s="28">
        <f t="shared" si="0"/>
        <v>0</v>
      </c>
      <c r="H10" s="28">
        <f t="shared" si="0"/>
        <v>-9.4000000000000057</v>
      </c>
      <c r="I10" s="28">
        <f t="shared" ref="I10:I56" si="1">SUM(G10:H10)</f>
        <v>-9.4000000000000057</v>
      </c>
      <c r="J10" s="28">
        <f t="shared" si="0"/>
        <v>-100</v>
      </c>
      <c r="K10" s="28">
        <f t="shared" si="0"/>
        <v>0</v>
      </c>
      <c r="L10" s="28">
        <f t="shared" ref="L10:L17" si="2">SUM(J10+K10)</f>
        <v>-100</v>
      </c>
      <c r="M10" s="28">
        <f t="shared" ref="M10:N10" si="3">SUM(M11:M12)</f>
        <v>-561</v>
      </c>
      <c r="N10" s="28">
        <f t="shared" si="3"/>
        <v>0</v>
      </c>
      <c r="O10" s="28">
        <f t="shared" ref="O10:O56" si="4">SUM(M10+N10)</f>
        <v>-561</v>
      </c>
    </row>
    <row r="11" spans="1:15">
      <c r="A11" s="10">
        <v>1</v>
      </c>
      <c r="B11" s="14" t="s">
        <v>21</v>
      </c>
      <c r="C11" s="28">
        <f t="shared" ref="C11:C56" si="5">SUM(F11+I11+L11+O11)</f>
        <v>1390.6</v>
      </c>
      <c r="D11" s="11">
        <v>2000</v>
      </c>
      <c r="E11" s="11">
        <v>0</v>
      </c>
      <c r="F11" s="25">
        <f t="shared" ref="F11:F56" si="6">D11+E11</f>
        <v>2000</v>
      </c>
      <c r="G11" s="25">
        <v>0</v>
      </c>
      <c r="H11" s="25">
        <v>-109.4</v>
      </c>
      <c r="I11" s="25">
        <f t="shared" si="1"/>
        <v>-109.4</v>
      </c>
      <c r="J11" s="25">
        <v>-100</v>
      </c>
      <c r="K11" s="25">
        <v>0</v>
      </c>
      <c r="L11" s="28">
        <f t="shared" si="2"/>
        <v>-100</v>
      </c>
      <c r="M11" s="25">
        <v>-400</v>
      </c>
      <c r="N11" s="25">
        <v>0</v>
      </c>
      <c r="O11" s="28">
        <f t="shared" si="4"/>
        <v>-400</v>
      </c>
    </row>
    <row r="12" spans="1:15" s="9" customFormat="1" ht="30.75" customHeight="1">
      <c r="A12" s="10">
        <v>2</v>
      </c>
      <c r="B12" s="12" t="s">
        <v>19</v>
      </c>
      <c r="C12" s="28">
        <f t="shared" si="5"/>
        <v>0</v>
      </c>
      <c r="D12" s="13">
        <v>166</v>
      </c>
      <c r="E12" s="13">
        <v>-105</v>
      </c>
      <c r="F12" s="25">
        <f t="shared" si="6"/>
        <v>61</v>
      </c>
      <c r="G12" s="26">
        <v>0</v>
      </c>
      <c r="H12" s="26">
        <v>100</v>
      </c>
      <c r="I12" s="25">
        <f t="shared" si="1"/>
        <v>100</v>
      </c>
      <c r="J12" s="26">
        <v>0</v>
      </c>
      <c r="K12" s="26">
        <v>0</v>
      </c>
      <c r="L12" s="28">
        <f t="shared" si="2"/>
        <v>0</v>
      </c>
      <c r="M12" s="26">
        <v>-161</v>
      </c>
      <c r="N12" s="26">
        <v>0</v>
      </c>
      <c r="O12" s="28">
        <f t="shared" si="4"/>
        <v>-161</v>
      </c>
    </row>
    <row r="13" spans="1:15" s="29" customFormat="1">
      <c r="A13" s="30" t="s">
        <v>5</v>
      </c>
      <c r="B13" s="31" t="s">
        <v>6</v>
      </c>
      <c r="C13" s="28">
        <f t="shared" si="5"/>
        <v>470</v>
      </c>
      <c r="D13" s="28">
        <f t="shared" ref="D13:E13" si="7">SUM(D14:D16)</f>
        <v>390</v>
      </c>
      <c r="E13" s="28">
        <f t="shared" si="7"/>
        <v>-150</v>
      </c>
      <c r="F13" s="28">
        <f>SUM(F14:F19)</f>
        <v>240</v>
      </c>
      <c r="G13" s="28">
        <f t="shared" ref="G13:O13" si="8">SUM(G14:G19)</f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 t="shared" si="8"/>
        <v>0</v>
      </c>
      <c r="M13" s="28">
        <f t="shared" si="8"/>
        <v>230</v>
      </c>
      <c r="N13" s="28">
        <f t="shared" si="8"/>
        <v>0</v>
      </c>
      <c r="O13" s="28">
        <f t="shared" si="8"/>
        <v>230</v>
      </c>
    </row>
    <row r="14" spans="1:15" s="9" customFormat="1">
      <c r="A14" s="10">
        <v>1</v>
      </c>
      <c r="B14" s="12" t="s">
        <v>20</v>
      </c>
      <c r="C14" s="28">
        <f t="shared" si="5"/>
        <v>196</v>
      </c>
      <c r="D14" s="13">
        <v>200</v>
      </c>
      <c r="E14" s="13">
        <v>0</v>
      </c>
      <c r="F14" s="25">
        <f t="shared" si="6"/>
        <v>200</v>
      </c>
      <c r="G14" s="26">
        <v>0</v>
      </c>
      <c r="H14" s="26">
        <v>0</v>
      </c>
      <c r="I14" s="25">
        <f t="shared" si="1"/>
        <v>0</v>
      </c>
      <c r="J14" s="26">
        <v>0</v>
      </c>
      <c r="K14" s="26">
        <v>0</v>
      </c>
      <c r="L14" s="28">
        <f t="shared" si="2"/>
        <v>0</v>
      </c>
      <c r="M14" s="26">
        <v>-4</v>
      </c>
      <c r="N14" s="26">
        <v>0</v>
      </c>
      <c r="O14" s="28">
        <f t="shared" si="4"/>
        <v>-4</v>
      </c>
    </row>
    <row r="15" spans="1:15" s="9" customFormat="1">
      <c r="A15" s="10">
        <v>2</v>
      </c>
      <c r="B15" s="12" t="s">
        <v>22</v>
      </c>
      <c r="C15" s="28">
        <f t="shared" si="5"/>
        <v>0</v>
      </c>
      <c r="D15" s="13">
        <v>150</v>
      </c>
      <c r="E15" s="13">
        <v>-150</v>
      </c>
      <c r="F15" s="25">
        <f t="shared" si="6"/>
        <v>0</v>
      </c>
      <c r="G15" s="26">
        <v>0</v>
      </c>
      <c r="H15" s="26">
        <v>0</v>
      </c>
      <c r="I15" s="25">
        <f t="shared" si="1"/>
        <v>0</v>
      </c>
      <c r="J15" s="26">
        <v>0</v>
      </c>
      <c r="K15" s="26">
        <v>0</v>
      </c>
      <c r="L15" s="28">
        <f t="shared" si="2"/>
        <v>0</v>
      </c>
      <c r="M15" s="26">
        <v>0</v>
      </c>
      <c r="N15" s="26">
        <v>0</v>
      </c>
      <c r="O15" s="28">
        <f t="shared" si="4"/>
        <v>0</v>
      </c>
    </row>
    <row r="16" spans="1:15" s="9" customFormat="1" ht="33.75" customHeight="1">
      <c r="A16" s="10">
        <v>3</v>
      </c>
      <c r="B16" s="14" t="s">
        <v>26</v>
      </c>
      <c r="C16" s="28">
        <f t="shared" si="5"/>
        <v>34</v>
      </c>
      <c r="D16" s="13">
        <v>40</v>
      </c>
      <c r="E16" s="13">
        <v>0</v>
      </c>
      <c r="F16" s="25">
        <f t="shared" si="6"/>
        <v>40</v>
      </c>
      <c r="G16" s="26">
        <v>0</v>
      </c>
      <c r="H16" s="26">
        <v>0</v>
      </c>
      <c r="I16" s="25">
        <f t="shared" si="1"/>
        <v>0</v>
      </c>
      <c r="J16" s="26">
        <v>0</v>
      </c>
      <c r="K16" s="26">
        <v>0</v>
      </c>
      <c r="L16" s="28">
        <f t="shared" si="2"/>
        <v>0</v>
      </c>
      <c r="M16" s="26">
        <v>-6</v>
      </c>
      <c r="N16" s="26">
        <v>0</v>
      </c>
      <c r="O16" s="28">
        <f t="shared" si="4"/>
        <v>-6</v>
      </c>
    </row>
    <row r="17" spans="1:15" s="9" customFormat="1" ht="33.75" customHeight="1">
      <c r="A17" s="10">
        <v>4</v>
      </c>
      <c r="B17" s="14" t="s">
        <v>53</v>
      </c>
      <c r="C17" s="28">
        <f t="shared" si="5"/>
        <v>0</v>
      </c>
      <c r="D17" s="13"/>
      <c r="E17" s="13"/>
      <c r="F17" s="25">
        <v>0</v>
      </c>
      <c r="G17" s="26"/>
      <c r="H17" s="26"/>
      <c r="I17" s="25">
        <v>0</v>
      </c>
      <c r="J17" s="26">
        <v>0</v>
      </c>
      <c r="K17" s="26">
        <v>0</v>
      </c>
      <c r="L17" s="28">
        <f t="shared" si="2"/>
        <v>0</v>
      </c>
      <c r="M17" s="26">
        <v>0</v>
      </c>
      <c r="N17" s="26">
        <v>0</v>
      </c>
      <c r="O17" s="28">
        <f t="shared" si="4"/>
        <v>0</v>
      </c>
    </row>
    <row r="18" spans="1:15" s="9" customFormat="1" ht="33.75" customHeight="1">
      <c r="A18" s="10">
        <v>5</v>
      </c>
      <c r="B18" s="14" t="s">
        <v>54</v>
      </c>
      <c r="C18" s="28">
        <f t="shared" si="5"/>
        <v>120</v>
      </c>
      <c r="D18" s="13"/>
      <c r="E18" s="13"/>
      <c r="F18" s="25">
        <v>0</v>
      </c>
      <c r="G18" s="26"/>
      <c r="H18" s="26"/>
      <c r="I18" s="25">
        <v>0</v>
      </c>
      <c r="J18" s="26">
        <v>0</v>
      </c>
      <c r="K18" s="26">
        <v>0</v>
      </c>
      <c r="L18" s="28">
        <v>0</v>
      </c>
      <c r="M18" s="26">
        <v>120</v>
      </c>
      <c r="N18" s="26">
        <v>0</v>
      </c>
      <c r="O18" s="28">
        <f t="shared" si="4"/>
        <v>120</v>
      </c>
    </row>
    <row r="19" spans="1:15" s="9" customFormat="1" ht="51" customHeight="1">
      <c r="A19" s="10">
        <v>6</v>
      </c>
      <c r="B19" s="14" t="s">
        <v>65</v>
      </c>
      <c r="C19" s="28">
        <f t="shared" si="5"/>
        <v>120</v>
      </c>
      <c r="D19" s="13"/>
      <c r="E19" s="13"/>
      <c r="F19" s="25">
        <v>0</v>
      </c>
      <c r="G19" s="26"/>
      <c r="H19" s="26"/>
      <c r="I19" s="25">
        <v>0</v>
      </c>
      <c r="J19" s="26">
        <v>0</v>
      </c>
      <c r="K19" s="26">
        <v>0</v>
      </c>
      <c r="L19" s="28">
        <v>0</v>
      </c>
      <c r="M19" s="26">
        <v>120</v>
      </c>
      <c r="N19" s="26">
        <v>0</v>
      </c>
      <c r="O19" s="28">
        <f t="shared" si="4"/>
        <v>120</v>
      </c>
    </row>
    <row r="20" spans="1:15" s="29" customFormat="1">
      <c r="A20" s="30" t="s">
        <v>7</v>
      </c>
      <c r="B20" s="31" t="s">
        <v>12</v>
      </c>
      <c r="C20" s="28">
        <f>F20+I20+L20+O20</f>
        <v>9047.59</v>
      </c>
      <c r="D20" s="28">
        <f>SUM(D21+D54)</f>
        <v>1957</v>
      </c>
      <c r="E20" s="28">
        <f>SUM(E21+E54)</f>
        <v>255</v>
      </c>
      <c r="F20" s="28">
        <f>SUM(F21+F54)</f>
        <v>2212</v>
      </c>
      <c r="G20" s="28">
        <f>SUM(G21+G54)</f>
        <v>360</v>
      </c>
      <c r="H20" s="28">
        <f>SUM(H21+H54)</f>
        <v>9.3999999999999773</v>
      </c>
      <c r="I20" s="28">
        <f t="shared" si="1"/>
        <v>369.4</v>
      </c>
      <c r="J20" s="28">
        <f>SUM(J21+J54)</f>
        <v>2900</v>
      </c>
      <c r="K20" s="28">
        <f>SUM(K21+K54)</f>
        <v>0</v>
      </c>
      <c r="L20" s="28">
        <f>SUM(J20+K20)</f>
        <v>2900</v>
      </c>
      <c r="M20" s="28">
        <f>SUM(M21+M54)</f>
        <v>2217.19</v>
      </c>
      <c r="N20" s="28">
        <f>SUM(N21+N54)</f>
        <v>1349</v>
      </c>
      <c r="O20" s="28">
        <f t="shared" si="4"/>
        <v>3566.19</v>
      </c>
    </row>
    <row r="21" spans="1:15" s="29" customFormat="1">
      <c r="A21" s="30"/>
      <c r="B21" s="31" t="s">
        <v>13</v>
      </c>
      <c r="C21" s="28">
        <f>F21+I21+L21+O21</f>
        <v>9047.59</v>
      </c>
      <c r="D21" s="28">
        <f t="shared" ref="D21:E21" si="9">SUM(D22:D31)</f>
        <v>1957</v>
      </c>
      <c r="E21" s="28">
        <f t="shared" si="9"/>
        <v>255</v>
      </c>
      <c r="F21" s="28">
        <f>SUM(F22:F53)</f>
        <v>2212</v>
      </c>
      <c r="G21" s="28">
        <f t="shared" ref="G21:O21" si="10">SUM(G22:G53)</f>
        <v>360</v>
      </c>
      <c r="H21" s="28">
        <f t="shared" si="10"/>
        <v>9.3999999999999773</v>
      </c>
      <c r="I21" s="28">
        <f t="shared" si="10"/>
        <v>369.4</v>
      </c>
      <c r="J21" s="28">
        <f t="shared" si="10"/>
        <v>2900</v>
      </c>
      <c r="K21" s="28">
        <f t="shared" si="10"/>
        <v>0</v>
      </c>
      <c r="L21" s="28">
        <f t="shared" si="10"/>
        <v>2900</v>
      </c>
      <c r="M21" s="28">
        <f t="shared" si="10"/>
        <v>2217.19</v>
      </c>
      <c r="N21" s="28">
        <f t="shared" si="10"/>
        <v>1349</v>
      </c>
      <c r="O21" s="28">
        <f t="shared" si="10"/>
        <v>3566.19</v>
      </c>
    </row>
    <row r="22" spans="1:15" ht="30" customHeight="1">
      <c r="A22" s="10">
        <v>1</v>
      </c>
      <c r="B22" s="15" t="s">
        <v>23</v>
      </c>
      <c r="C22" s="28">
        <f t="shared" si="5"/>
        <v>100</v>
      </c>
      <c r="D22" s="11">
        <v>100</v>
      </c>
      <c r="E22" s="11">
        <v>0</v>
      </c>
      <c r="F22" s="25">
        <f t="shared" si="6"/>
        <v>100</v>
      </c>
      <c r="G22" s="25">
        <v>0</v>
      </c>
      <c r="H22" s="25">
        <v>0</v>
      </c>
      <c r="I22" s="25">
        <f t="shared" si="1"/>
        <v>0</v>
      </c>
      <c r="J22" s="25">
        <v>0</v>
      </c>
      <c r="K22" s="25">
        <v>0</v>
      </c>
      <c r="L22" s="28">
        <f t="shared" ref="L22:L56" si="11">SUM(J22+K22)</f>
        <v>0</v>
      </c>
      <c r="M22" s="25">
        <v>0</v>
      </c>
      <c r="N22" s="25">
        <v>0</v>
      </c>
      <c r="O22" s="28">
        <f t="shared" si="4"/>
        <v>0</v>
      </c>
    </row>
    <row r="23" spans="1:15">
      <c r="A23" s="10">
        <v>2</v>
      </c>
      <c r="B23" s="16" t="s">
        <v>24</v>
      </c>
      <c r="C23" s="28">
        <f t="shared" si="5"/>
        <v>24</v>
      </c>
      <c r="D23" s="11">
        <v>24</v>
      </c>
      <c r="E23" s="11">
        <v>0</v>
      </c>
      <c r="F23" s="25">
        <f t="shared" si="6"/>
        <v>24</v>
      </c>
      <c r="G23" s="25">
        <v>0</v>
      </c>
      <c r="H23" s="25">
        <v>0</v>
      </c>
      <c r="I23" s="25">
        <f t="shared" si="1"/>
        <v>0</v>
      </c>
      <c r="J23" s="25">
        <v>0</v>
      </c>
      <c r="K23" s="25">
        <v>0</v>
      </c>
      <c r="L23" s="28">
        <f t="shared" si="11"/>
        <v>0</v>
      </c>
      <c r="M23" s="25">
        <v>0</v>
      </c>
      <c r="N23" s="25">
        <v>0</v>
      </c>
      <c r="O23" s="28">
        <f t="shared" si="4"/>
        <v>0</v>
      </c>
    </row>
    <row r="24" spans="1:15">
      <c r="A24" s="10">
        <v>3</v>
      </c>
      <c r="B24" s="16" t="s">
        <v>25</v>
      </c>
      <c r="C24" s="28">
        <f t="shared" si="5"/>
        <v>291</v>
      </c>
      <c r="D24" s="11">
        <v>320</v>
      </c>
      <c r="E24" s="11">
        <v>0</v>
      </c>
      <c r="F24" s="25">
        <f t="shared" si="6"/>
        <v>320</v>
      </c>
      <c r="G24" s="25">
        <v>0</v>
      </c>
      <c r="H24" s="25">
        <v>0</v>
      </c>
      <c r="I24" s="25">
        <f t="shared" si="1"/>
        <v>0</v>
      </c>
      <c r="J24" s="25">
        <v>-29</v>
      </c>
      <c r="K24" s="25">
        <v>0</v>
      </c>
      <c r="L24" s="28">
        <f t="shared" si="11"/>
        <v>-29</v>
      </c>
      <c r="M24" s="25">
        <v>0</v>
      </c>
      <c r="N24" s="25">
        <v>0</v>
      </c>
      <c r="O24" s="28">
        <f t="shared" si="4"/>
        <v>0</v>
      </c>
    </row>
    <row r="25" spans="1:15" ht="30.75" customHeight="1">
      <c r="A25" s="10">
        <v>4</v>
      </c>
      <c r="B25" s="16" t="s">
        <v>32</v>
      </c>
      <c r="C25" s="28">
        <f t="shared" si="5"/>
        <v>404</v>
      </c>
      <c r="D25" s="11">
        <v>400</v>
      </c>
      <c r="E25" s="11">
        <v>-356</v>
      </c>
      <c r="F25" s="25">
        <f t="shared" si="6"/>
        <v>44</v>
      </c>
      <c r="G25" s="25">
        <v>360</v>
      </c>
      <c r="H25" s="25">
        <v>0</v>
      </c>
      <c r="I25" s="25">
        <f t="shared" si="1"/>
        <v>360</v>
      </c>
      <c r="J25" s="25">
        <v>0</v>
      </c>
      <c r="K25" s="25">
        <v>0</v>
      </c>
      <c r="L25" s="28">
        <f t="shared" si="11"/>
        <v>0</v>
      </c>
      <c r="M25" s="25">
        <v>0</v>
      </c>
      <c r="N25" s="25">
        <v>0</v>
      </c>
      <c r="O25" s="28">
        <f t="shared" si="4"/>
        <v>0</v>
      </c>
    </row>
    <row r="26" spans="1:15" ht="31.5">
      <c r="A26" s="10">
        <v>5</v>
      </c>
      <c r="B26" s="1" t="s">
        <v>33</v>
      </c>
      <c r="C26" s="28">
        <f t="shared" si="5"/>
        <v>1737.19</v>
      </c>
      <c r="D26" s="11">
        <v>601</v>
      </c>
      <c r="E26" s="11">
        <v>0</v>
      </c>
      <c r="F26" s="25">
        <f t="shared" si="6"/>
        <v>601</v>
      </c>
      <c r="G26" s="25">
        <v>0</v>
      </c>
      <c r="H26" s="25">
        <v>-601</v>
      </c>
      <c r="I26" s="25">
        <f t="shared" si="1"/>
        <v>-601</v>
      </c>
      <c r="J26" s="25">
        <v>0</v>
      </c>
      <c r="K26" s="25">
        <v>0</v>
      </c>
      <c r="L26" s="28">
        <f t="shared" si="11"/>
        <v>0</v>
      </c>
      <c r="M26" s="25">
        <v>1737.19</v>
      </c>
      <c r="N26" s="25">
        <v>0</v>
      </c>
      <c r="O26" s="28">
        <f t="shared" si="4"/>
        <v>1737.19</v>
      </c>
    </row>
    <row r="27" spans="1:15">
      <c r="A27" s="10">
        <v>6</v>
      </c>
      <c r="B27" s="1" t="s">
        <v>34</v>
      </c>
      <c r="C27" s="28">
        <f t="shared" si="5"/>
        <v>0</v>
      </c>
      <c r="D27" s="11">
        <v>215</v>
      </c>
      <c r="E27" s="11">
        <v>0</v>
      </c>
      <c r="F27" s="25">
        <f t="shared" si="6"/>
        <v>215</v>
      </c>
      <c r="G27" s="25">
        <v>0</v>
      </c>
      <c r="H27" s="25">
        <v>-215</v>
      </c>
      <c r="I27" s="25">
        <f t="shared" si="1"/>
        <v>-215</v>
      </c>
      <c r="J27" s="25">
        <v>0</v>
      </c>
      <c r="K27" s="25">
        <v>0</v>
      </c>
      <c r="L27" s="28">
        <f t="shared" si="11"/>
        <v>0</v>
      </c>
      <c r="M27" s="25">
        <v>0</v>
      </c>
      <c r="N27" s="25">
        <v>0</v>
      </c>
      <c r="O27" s="28">
        <f t="shared" si="4"/>
        <v>0</v>
      </c>
    </row>
    <row r="28" spans="1:15" ht="31.5">
      <c r="A28" s="10">
        <v>7</v>
      </c>
      <c r="B28" s="1" t="s">
        <v>35</v>
      </c>
      <c r="C28" s="28">
        <f t="shared" si="5"/>
        <v>294</v>
      </c>
      <c r="D28" s="11">
        <v>297</v>
      </c>
      <c r="E28" s="11">
        <v>0</v>
      </c>
      <c r="F28" s="25">
        <f t="shared" si="6"/>
        <v>297</v>
      </c>
      <c r="G28" s="25">
        <v>0</v>
      </c>
      <c r="H28" s="25">
        <v>0</v>
      </c>
      <c r="I28" s="25">
        <f t="shared" si="1"/>
        <v>0</v>
      </c>
      <c r="J28" s="25">
        <v>0</v>
      </c>
      <c r="K28" s="25">
        <v>0</v>
      </c>
      <c r="L28" s="28">
        <f t="shared" si="11"/>
        <v>0</v>
      </c>
      <c r="M28" s="25">
        <v>-3</v>
      </c>
      <c r="N28" s="25">
        <v>0</v>
      </c>
      <c r="O28" s="28">
        <f t="shared" si="4"/>
        <v>-3</v>
      </c>
    </row>
    <row r="29" spans="1:15">
      <c r="A29" s="10">
        <v>8</v>
      </c>
      <c r="B29" s="1" t="s">
        <v>36</v>
      </c>
      <c r="C29" s="28">
        <f t="shared" si="5"/>
        <v>155</v>
      </c>
      <c r="D29" s="11">
        <v>0</v>
      </c>
      <c r="E29" s="11">
        <v>155</v>
      </c>
      <c r="F29" s="25">
        <f t="shared" si="6"/>
        <v>155</v>
      </c>
      <c r="G29" s="25">
        <v>0</v>
      </c>
      <c r="H29" s="25">
        <v>0</v>
      </c>
      <c r="I29" s="25">
        <f t="shared" si="1"/>
        <v>0</v>
      </c>
      <c r="J29" s="25">
        <v>0</v>
      </c>
      <c r="K29" s="25">
        <v>0</v>
      </c>
      <c r="L29" s="28">
        <f t="shared" si="11"/>
        <v>0</v>
      </c>
      <c r="M29" s="25">
        <v>0</v>
      </c>
      <c r="N29" s="25">
        <v>0</v>
      </c>
      <c r="O29" s="28">
        <f t="shared" si="4"/>
        <v>0</v>
      </c>
    </row>
    <row r="30" spans="1:15">
      <c r="A30" s="10">
        <v>9</v>
      </c>
      <c r="B30" s="1" t="s">
        <v>37</v>
      </c>
      <c r="C30" s="28">
        <f t="shared" si="5"/>
        <v>0</v>
      </c>
      <c r="D30" s="11">
        <v>0</v>
      </c>
      <c r="E30" s="11">
        <v>356</v>
      </c>
      <c r="F30" s="25">
        <f t="shared" si="6"/>
        <v>356</v>
      </c>
      <c r="G30" s="25">
        <v>0</v>
      </c>
      <c r="H30" s="25">
        <v>555.4</v>
      </c>
      <c r="I30" s="25">
        <f t="shared" si="1"/>
        <v>555.4</v>
      </c>
      <c r="J30" s="25">
        <v>-911.4</v>
      </c>
      <c r="K30" s="25">
        <v>0</v>
      </c>
      <c r="L30" s="28">
        <f t="shared" si="11"/>
        <v>-911.4</v>
      </c>
      <c r="M30" s="25">
        <v>151</v>
      </c>
      <c r="N30" s="25">
        <v>-151</v>
      </c>
      <c r="O30" s="28">
        <f t="shared" si="4"/>
        <v>0</v>
      </c>
    </row>
    <row r="31" spans="1:15">
      <c r="A31" s="10">
        <v>10</v>
      </c>
      <c r="B31" s="1" t="s">
        <v>38</v>
      </c>
      <c r="C31" s="28">
        <f t="shared" si="5"/>
        <v>100</v>
      </c>
      <c r="D31" s="11">
        <v>0</v>
      </c>
      <c r="E31" s="11">
        <v>100</v>
      </c>
      <c r="F31" s="25">
        <f t="shared" si="6"/>
        <v>100</v>
      </c>
      <c r="G31" s="25">
        <v>0</v>
      </c>
      <c r="H31" s="25">
        <v>0</v>
      </c>
      <c r="I31" s="25">
        <f t="shared" si="1"/>
        <v>0</v>
      </c>
      <c r="J31" s="25">
        <v>0</v>
      </c>
      <c r="K31" s="25">
        <v>0</v>
      </c>
      <c r="L31" s="28">
        <f t="shared" si="11"/>
        <v>0</v>
      </c>
      <c r="M31" s="25">
        <v>0</v>
      </c>
      <c r="N31" s="25">
        <v>0</v>
      </c>
      <c r="O31" s="28">
        <f t="shared" si="4"/>
        <v>0</v>
      </c>
    </row>
    <row r="32" spans="1:15" ht="31.5">
      <c r="A32" s="10">
        <v>11</v>
      </c>
      <c r="B32" s="1" t="s">
        <v>41</v>
      </c>
      <c r="C32" s="28">
        <f t="shared" si="5"/>
        <v>160</v>
      </c>
      <c r="D32" s="11"/>
      <c r="E32" s="11"/>
      <c r="F32" s="25">
        <v>0</v>
      </c>
      <c r="G32" s="25">
        <v>0</v>
      </c>
      <c r="H32" s="25">
        <v>160</v>
      </c>
      <c r="I32" s="25">
        <f t="shared" si="1"/>
        <v>160</v>
      </c>
      <c r="J32" s="25">
        <v>0</v>
      </c>
      <c r="K32" s="25">
        <v>0</v>
      </c>
      <c r="L32" s="28">
        <f t="shared" si="11"/>
        <v>0</v>
      </c>
      <c r="M32" s="25">
        <v>0</v>
      </c>
      <c r="N32" s="25">
        <v>0</v>
      </c>
      <c r="O32" s="28">
        <f t="shared" si="4"/>
        <v>0</v>
      </c>
    </row>
    <row r="33" spans="1:15">
      <c r="A33" s="10">
        <v>12</v>
      </c>
      <c r="B33" s="1" t="s">
        <v>42</v>
      </c>
      <c r="C33" s="28">
        <f t="shared" si="5"/>
        <v>110</v>
      </c>
      <c r="D33" s="11"/>
      <c r="E33" s="11"/>
      <c r="F33" s="25">
        <v>0</v>
      </c>
      <c r="G33" s="25">
        <v>0</v>
      </c>
      <c r="H33" s="25">
        <v>110</v>
      </c>
      <c r="I33" s="25">
        <f t="shared" si="1"/>
        <v>110</v>
      </c>
      <c r="J33" s="25">
        <v>0</v>
      </c>
      <c r="K33" s="25">
        <v>0</v>
      </c>
      <c r="L33" s="28">
        <f t="shared" si="11"/>
        <v>0</v>
      </c>
      <c r="M33" s="25">
        <v>0</v>
      </c>
      <c r="N33" s="25">
        <v>0</v>
      </c>
      <c r="O33" s="28">
        <f t="shared" si="4"/>
        <v>0</v>
      </c>
    </row>
    <row r="34" spans="1:15">
      <c r="A34" s="10">
        <v>13</v>
      </c>
      <c r="B34" s="1" t="s">
        <v>43</v>
      </c>
      <c r="C34" s="28">
        <f t="shared" si="5"/>
        <v>260</v>
      </c>
      <c r="D34" s="11"/>
      <c r="E34" s="11"/>
      <c r="F34" s="25">
        <v>0</v>
      </c>
      <c r="G34" s="25"/>
      <c r="H34" s="25"/>
      <c r="I34" s="25">
        <v>0</v>
      </c>
      <c r="J34" s="25">
        <v>260</v>
      </c>
      <c r="K34" s="25">
        <v>0</v>
      </c>
      <c r="L34" s="28">
        <f t="shared" si="11"/>
        <v>260</v>
      </c>
      <c r="M34" s="25">
        <v>0</v>
      </c>
      <c r="N34" s="25">
        <v>0</v>
      </c>
      <c r="O34" s="28">
        <f t="shared" si="4"/>
        <v>0</v>
      </c>
    </row>
    <row r="35" spans="1:15">
      <c r="A35" s="10">
        <v>14</v>
      </c>
      <c r="B35" s="1" t="s">
        <v>61</v>
      </c>
      <c r="C35" s="28">
        <f t="shared" si="5"/>
        <v>1020</v>
      </c>
      <c r="D35" s="11"/>
      <c r="E35" s="11"/>
      <c r="F35" s="25">
        <v>0</v>
      </c>
      <c r="G35" s="25"/>
      <c r="H35" s="25"/>
      <c r="I35" s="25">
        <v>0</v>
      </c>
      <c r="J35" s="25">
        <v>1020</v>
      </c>
      <c r="K35" s="25">
        <v>0</v>
      </c>
      <c r="L35" s="28">
        <f t="shared" si="11"/>
        <v>1020</v>
      </c>
      <c r="M35" s="25">
        <v>0</v>
      </c>
      <c r="N35" s="25">
        <v>0</v>
      </c>
      <c r="O35" s="28">
        <f t="shared" si="4"/>
        <v>0</v>
      </c>
    </row>
    <row r="36" spans="1:15">
      <c r="A36" s="10">
        <v>15</v>
      </c>
      <c r="B36" s="1" t="s">
        <v>44</v>
      </c>
      <c r="C36" s="28">
        <f t="shared" si="5"/>
        <v>50</v>
      </c>
      <c r="D36" s="11"/>
      <c r="E36" s="11"/>
      <c r="F36" s="25">
        <v>0</v>
      </c>
      <c r="G36" s="25"/>
      <c r="H36" s="25"/>
      <c r="I36" s="25">
        <v>0</v>
      </c>
      <c r="J36" s="25">
        <v>50</v>
      </c>
      <c r="K36" s="25">
        <v>0</v>
      </c>
      <c r="L36" s="28">
        <f t="shared" si="11"/>
        <v>50</v>
      </c>
      <c r="M36" s="25">
        <v>0</v>
      </c>
      <c r="N36" s="25">
        <v>0</v>
      </c>
      <c r="O36" s="28">
        <f t="shared" si="4"/>
        <v>0</v>
      </c>
    </row>
    <row r="37" spans="1:15">
      <c r="A37" s="10">
        <v>16</v>
      </c>
      <c r="B37" s="1" t="s">
        <v>62</v>
      </c>
      <c r="C37" s="28">
        <f t="shared" si="5"/>
        <v>140</v>
      </c>
      <c r="D37" s="11"/>
      <c r="E37" s="11"/>
      <c r="F37" s="25">
        <v>0</v>
      </c>
      <c r="G37" s="25"/>
      <c r="H37" s="25"/>
      <c r="I37" s="25">
        <v>0</v>
      </c>
      <c r="J37" s="25">
        <v>140</v>
      </c>
      <c r="K37" s="25">
        <v>0</v>
      </c>
      <c r="L37" s="28">
        <f t="shared" si="11"/>
        <v>140</v>
      </c>
      <c r="M37" s="25">
        <v>0</v>
      </c>
      <c r="N37" s="25">
        <v>0</v>
      </c>
      <c r="O37" s="28">
        <f t="shared" si="4"/>
        <v>0</v>
      </c>
    </row>
    <row r="38" spans="1:15" ht="31.5">
      <c r="A38" s="10">
        <v>17</v>
      </c>
      <c r="B38" s="1" t="s">
        <v>63</v>
      </c>
      <c r="C38" s="28">
        <f t="shared" si="5"/>
        <v>345</v>
      </c>
      <c r="D38" s="11"/>
      <c r="E38" s="11"/>
      <c r="F38" s="25">
        <v>0</v>
      </c>
      <c r="G38" s="25"/>
      <c r="H38" s="25"/>
      <c r="I38" s="25">
        <v>0</v>
      </c>
      <c r="J38" s="25">
        <v>100</v>
      </c>
      <c r="K38" s="25">
        <v>0</v>
      </c>
      <c r="L38" s="28">
        <f t="shared" si="11"/>
        <v>100</v>
      </c>
      <c r="M38" s="25">
        <v>245</v>
      </c>
      <c r="N38" s="25">
        <v>0</v>
      </c>
      <c r="O38" s="28">
        <f t="shared" si="4"/>
        <v>245</v>
      </c>
    </row>
    <row r="39" spans="1:15">
      <c r="A39" s="10">
        <v>18</v>
      </c>
      <c r="B39" s="1" t="s">
        <v>66</v>
      </c>
      <c r="C39" s="28">
        <f t="shared" si="5"/>
        <v>559</v>
      </c>
      <c r="D39" s="11"/>
      <c r="E39" s="11"/>
      <c r="F39" s="25">
        <v>0</v>
      </c>
      <c r="G39" s="25"/>
      <c r="H39" s="25"/>
      <c r="I39" s="25">
        <v>0</v>
      </c>
      <c r="J39" s="25">
        <v>1120</v>
      </c>
      <c r="K39" s="25">
        <v>0</v>
      </c>
      <c r="L39" s="28">
        <f t="shared" si="11"/>
        <v>1120</v>
      </c>
      <c r="M39" s="25">
        <v>-561</v>
      </c>
      <c r="N39" s="25">
        <v>0</v>
      </c>
      <c r="O39" s="28">
        <f t="shared" si="4"/>
        <v>-561</v>
      </c>
    </row>
    <row r="40" spans="1:15">
      <c r="A40" s="10">
        <v>19</v>
      </c>
      <c r="B40" s="1" t="s">
        <v>45</v>
      </c>
      <c r="C40" s="28">
        <f t="shared" si="5"/>
        <v>30</v>
      </c>
      <c r="D40" s="11"/>
      <c r="E40" s="11"/>
      <c r="F40" s="25">
        <v>0</v>
      </c>
      <c r="G40" s="25"/>
      <c r="H40" s="25"/>
      <c r="I40" s="25">
        <v>0</v>
      </c>
      <c r="J40" s="25">
        <v>30</v>
      </c>
      <c r="K40" s="25">
        <v>0</v>
      </c>
      <c r="L40" s="28">
        <f t="shared" si="11"/>
        <v>30</v>
      </c>
      <c r="M40" s="25">
        <v>0</v>
      </c>
      <c r="N40" s="25">
        <v>0</v>
      </c>
      <c r="O40" s="28">
        <f t="shared" si="4"/>
        <v>0</v>
      </c>
    </row>
    <row r="41" spans="1:15">
      <c r="A41" s="10">
        <v>20</v>
      </c>
      <c r="B41" s="1" t="s">
        <v>64</v>
      </c>
      <c r="C41" s="28">
        <f t="shared" si="5"/>
        <v>600</v>
      </c>
      <c r="D41" s="11"/>
      <c r="E41" s="11"/>
      <c r="F41" s="25">
        <v>0</v>
      </c>
      <c r="G41" s="25"/>
      <c r="H41" s="25"/>
      <c r="I41" s="25">
        <v>0</v>
      </c>
      <c r="J41" s="25">
        <f>600-173</f>
        <v>427</v>
      </c>
      <c r="K41" s="25">
        <v>0</v>
      </c>
      <c r="L41" s="28">
        <f t="shared" si="11"/>
        <v>427</v>
      </c>
      <c r="M41" s="25">
        <v>173</v>
      </c>
      <c r="N41" s="25">
        <v>0</v>
      </c>
      <c r="O41" s="28">
        <f t="shared" si="4"/>
        <v>173</v>
      </c>
    </row>
    <row r="42" spans="1:15">
      <c r="A42" s="10">
        <v>21</v>
      </c>
      <c r="B42" s="1" t="s">
        <v>46</v>
      </c>
      <c r="C42" s="28">
        <f t="shared" si="5"/>
        <v>0</v>
      </c>
      <c r="D42" s="11"/>
      <c r="E42" s="11"/>
      <c r="F42" s="25">
        <v>0</v>
      </c>
      <c r="G42" s="25"/>
      <c r="H42" s="25"/>
      <c r="I42" s="25">
        <v>0</v>
      </c>
      <c r="J42" s="25">
        <v>0</v>
      </c>
      <c r="K42" s="25">
        <v>0</v>
      </c>
      <c r="L42" s="28">
        <f t="shared" si="11"/>
        <v>0</v>
      </c>
      <c r="M42" s="25">
        <v>0</v>
      </c>
      <c r="N42" s="25">
        <v>0</v>
      </c>
      <c r="O42" s="28">
        <f t="shared" si="4"/>
        <v>0</v>
      </c>
    </row>
    <row r="43" spans="1:15" ht="31.5">
      <c r="A43" s="10">
        <v>22</v>
      </c>
      <c r="B43" s="1" t="s">
        <v>50</v>
      </c>
      <c r="C43" s="28">
        <f t="shared" si="5"/>
        <v>564.4</v>
      </c>
      <c r="D43" s="11"/>
      <c r="E43" s="11"/>
      <c r="F43" s="25">
        <v>0</v>
      </c>
      <c r="G43" s="25"/>
      <c r="H43" s="25"/>
      <c r="I43" s="25">
        <v>0</v>
      </c>
      <c r="J43" s="25">
        <v>564.4</v>
      </c>
      <c r="K43" s="25">
        <v>0</v>
      </c>
      <c r="L43" s="28">
        <f t="shared" si="11"/>
        <v>564.4</v>
      </c>
      <c r="M43" s="25">
        <v>0</v>
      </c>
      <c r="N43" s="25">
        <v>0</v>
      </c>
      <c r="O43" s="28">
        <f t="shared" si="4"/>
        <v>0</v>
      </c>
    </row>
    <row r="44" spans="1:15">
      <c r="A44" s="10">
        <v>23</v>
      </c>
      <c r="B44" s="1" t="s">
        <v>51</v>
      </c>
      <c r="C44" s="28">
        <f t="shared" si="5"/>
        <v>100</v>
      </c>
      <c r="D44" s="11"/>
      <c r="E44" s="11"/>
      <c r="F44" s="25">
        <v>0</v>
      </c>
      <c r="G44" s="25"/>
      <c r="H44" s="25"/>
      <c r="I44" s="25">
        <v>0</v>
      </c>
      <c r="J44" s="25">
        <v>100</v>
      </c>
      <c r="K44" s="25">
        <v>0</v>
      </c>
      <c r="L44" s="28">
        <f t="shared" si="11"/>
        <v>100</v>
      </c>
      <c r="M44" s="25">
        <v>0</v>
      </c>
      <c r="N44" s="25">
        <v>0</v>
      </c>
      <c r="O44" s="28">
        <f t="shared" si="4"/>
        <v>0</v>
      </c>
    </row>
    <row r="45" spans="1:15">
      <c r="A45" s="10">
        <v>24</v>
      </c>
      <c r="B45" s="1" t="s">
        <v>52</v>
      </c>
      <c r="C45" s="28">
        <f t="shared" si="5"/>
        <v>26</v>
      </c>
      <c r="D45" s="11"/>
      <c r="E45" s="11"/>
      <c r="F45" s="25">
        <v>0</v>
      </c>
      <c r="G45" s="25"/>
      <c r="H45" s="25"/>
      <c r="I45" s="25">
        <v>0</v>
      </c>
      <c r="J45" s="25">
        <v>29</v>
      </c>
      <c r="K45" s="25">
        <v>0</v>
      </c>
      <c r="L45" s="28">
        <f t="shared" si="11"/>
        <v>29</v>
      </c>
      <c r="M45" s="25">
        <v>-3</v>
      </c>
      <c r="N45" s="25">
        <v>0</v>
      </c>
      <c r="O45" s="28">
        <f t="shared" si="4"/>
        <v>-3</v>
      </c>
    </row>
    <row r="46" spans="1:15">
      <c r="A46" s="10">
        <v>25</v>
      </c>
      <c r="B46" s="1" t="s">
        <v>55</v>
      </c>
      <c r="C46" s="28">
        <f t="shared" si="5"/>
        <v>40</v>
      </c>
      <c r="D46" s="11"/>
      <c r="E46" s="11"/>
      <c r="F46" s="25">
        <v>0</v>
      </c>
      <c r="G46" s="25"/>
      <c r="H46" s="25"/>
      <c r="I46" s="25">
        <v>0</v>
      </c>
      <c r="J46" s="25">
        <v>0</v>
      </c>
      <c r="K46" s="25">
        <v>0</v>
      </c>
      <c r="L46" s="28">
        <f t="shared" si="11"/>
        <v>0</v>
      </c>
      <c r="M46" s="25">
        <v>40</v>
      </c>
      <c r="N46" s="25">
        <v>0</v>
      </c>
      <c r="O46" s="28">
        <f t="shared" si="4"/>
        <v>40</v>
      </c>
    </row>
    <row r="47" spans="1:15">
      <c r="A47" s="10">
        <v>26</v>
      </c>
      <c r="B47" s="1" t="s">
        <v>57</v>
      </c>
      <c r="C47" s="28">
        <f t="shared" si="5"/>
        <v>320</v>
      </c>
      <c r="D47" s="11"/>
      <c r="E47" s="11"/>
      <c r="F47" s="25">
        <v>0</v>
      </c>
      <c r="G47" s="25"/>
      <c r="H47" s="25"/>
      <c r="I47" s="25">
        <v>0</v>
      </c>
      <c r="J47" s="25">
        <v>0</v>
      </c>
      <c r="K47" s="25">
        <v>0</v>
      </c>
      <c r="L47" s="28">
        <f t="shared" si="11"/>
        <v>0</v>
      </c>
      <c r="M47" s="25">
        <v>320</v>
      </c>
      <c r="N47" s="25">
        <v>0</v>
      </c>
      <c r="O47" s="28">
        <f t="shared" si="4"/>
        <v>320</v>
      </c>
    </row>
    <row r="48" spans="1:15">
      <c r="A48" s="10">
        <v>27</v>
      </c>
      <c r="B48" s="1" t="s">
        <v>58</v>
      </c>
      <c r="C48" s="28">
        <f t="shared" si="5"/>
        <v>33</v>
      </c>
      <c r="D48" s="11"/>
      <c r="E48" s="11"/>
      <c r="F48" s="25">
        <v>0</v>
      </c>
      <c r="G48" s="25"/>
      <c r="H48" s="25"/>
      <c r="I48" s="25">
        <v>0</v>
      </c>
      <c r="J48" s="25">
        <v>0</v>
      </c>
      <c r="K48" s="25">
        <v>0</v>
      </c>
      <c r="L48" s="28">
        <f t="shared" si="11"/>
        <v>0</v>
      </c>
      <c r="M48" s="25">
        <v>33</v>
      </c>
      <c r="N48" s="25">
        <v>0</v>
      </c>
      <c r="O48" s="28">
        <f t="shared" si="4"/>
        <v>33</v>
      </c>
    </row>
    <row r="49" spans="1:15">
      <c r="A49" s="10">
        <v>28</v>
      </c>
      <c r="B49" s="1" t="s">
        <v>59</v>
      </c>
      <c r="C49" s="28">
        <f t="shared" si="5"/>
        <v>60</v>
      </c>
      <c r="D49" s="11"/>
      <c r="E49" s="11"/>
      <c r="F49" s="25">
        <v>0</v>
      </c>
      <c r="G49" s="25"/>
      <c r="H49" s="25"/>
      <c r="I49" s="25">
        <v>0</v>
      </c>
      <c r="J49" s="25">
        <v>0</v>
      </c>
      <c r="K49" s="25">
        <v>0</v>
      </c>
      <c r="L49" s="28">
        <f t="shared" si="11"/>
        <v>0</v>
      </c>
      <c r="M49" s="25">
        <v>60</v>
      </c>
      <c r="N49" s="25">
        <v>0</v>
      </c>
      <c r="O49" s="28">
        <f t="shared" si="4"/>
        <v>60</v>
      </c>
    </row>
    <row r="50" spans="1:15">
      <c r="A50" s="10">
        <v>29</v>
      </c>
      <c r="B50" s="1" t="s">
        <v>60</v>
      </c>
      <c r="C50" s="28">
        <f t="shared" si="5"/>
        <v>25</v>
      </c>
      <c r="D50" s="11"/>
      <c r="E50" s="11"/>
      <c r="F50" s="25">
        <v>0</v>
      </c>
      <c r="G50" s="25"/>
      <c r="H50" s="25"/>
      <c r="I50" s="25">
        <v>0</v>
      </c>
      <c r="J50" s="25">
        <v>0</v>
      </c>
      <c r="K50" s="25">
        <v>0</v>
      </c>
      <c r="L50" s="28">
        <f t="shared" si="11"/>
        <v>0</v>
      </c>
      <c r="M50" s="25">
        <v>25</v>
      </c>
      <c r="N50" s="25">
        <v>0</v>
      </c>
      <c r="O50" s="28">
        <f t="shared" si="4"/>
        <v>25</v>
      </c>
    </row>
    <row r="51" spans="1:15">
      <c r="A51" s="10">
        <v>30</v>
      </c>
      <c r="B51" s="1" t="s">
        <v>67</v>
      </c>
      <c r="C51" s="28">
        <f t="shared" si="5"/>
        <v>559</v>
      </c>
      <c r="D51" s="11"/>
      <c r="E51" s="11"/>
      <c r="F51" s="25">
        <v>0</v>
      </c>
      <c r="G51" s="25"/>
      <c r="H51" s="25"/>
      <c r="I51" s="25">
        <v>0</v>
      </c>
      <c r="J51" s="25">
        <v>0</v>
      </c>
      <c r="K51" s="25">
        <v>0</v>
      </c>
      <c r="L51" s="28">
        <f t="shared" si="11"/>
        <v>0</v>
      </c>
      <c r="M51" s="25">
        <v>0</v>
      </c>
      <c r="N51" s="25">
        <v>559</v>
      </c>
      <c r="O51" s="28">
        <f t="shared" si="4"/>
        <v>559</v>
      </c>
    </row>
    <row r="52" spans="1:15" ht="31.5">
      <c r="A52" s="10">
        <v>31</v>
      </c>
      <c r="B52" s="1" t="s">
        <v>68</v>
      </c>
      <c r="C52" s="28">
        <f t="shared" si="5"/>
        <v>496</v>
      </c>
      <c r="D52" s="11"/>
      <c r="E52" s="11"/>
      <c r="F52" s="25">
        <v>0</v>
      </c>
      <c r="G52" s="25"/>
      <c r="H52" s="25"/>
      <c r="I52" s="25">
        <v>0</v>
      </c>
      <c r="J52" s="25">
        <v>0</v>
      </c>
      <c r="K52" s="25">
        <v>0</v>
      </c>
      <c r="L52" s="28">
        <f t="shared" si="11"/>
        <v>0</v>
      </c>
      <c r="M52" s="25">
        <v>0</v>
      </c>
      <c r="N52" s="25">
        <v>496</v>
      </c>
      <c r="O52" s="28">
        <f t="shared" si="4"/>
        <v>496</v>
      </c>
    </row>
    <row r="53" spans="1:15">
      <c r="A53" s="10">
        <v>32</v>
      </c>
      <c r="B53" s="1" t="s">
        <v>69</v>
      </c>
      <c r="C53" s="28">
        <f t="shared" si="5"/>
        <v>445</v>
      </c>
      <c r="D53" s="11"/>
      <c r="E53" s="11"/>
      <c r="F53" s="25">
        <v>0</v>
      </c>
      <c r="G53" s="25"/>
      <c r="H53" s="25"/>
      <c r="I53" s="25">
        <v>0</v>
      </c>
      <c r="J53" s="25">
        <v>0</v>
      </c>
      <c r="K53" s="25">
        <v>0</v>
      </c>
      <c r="L53" s="28">
        <f t="shared" si="11"/>
        <v>0</v>
      </c>
      <c r="M53" s="25">
        <v>0</v>
      </c>
      <c r="N53" s="25">
        <v>445</v>
      </c>
      <c r="O53" s="28">
        <f t="shared" si="4"/>
        <v>445</v>
      </c>
    </row>
    <row r="54" spans="1:15" ht="21" customHeight="1">
      <c r="A54" s="7"/>
      <c r="B54" s="32" t="s">
        <v>8</v>
      </c>
      <c r="C54" s="28">
        <f t="shared" si="5"/>
        <v>0</v>
      </c>
      <c r="D54" s="28">
        <f t="shared" ref="D54:N54" si="12">D55</f>
        <v>0</v>
      </c>
      <c r="E54" s="28">
        <f t="shared" si="12"/>
        <v>0</v>
      </c>
      <c r="F54" s="28">
        <f t="shared" si="6"/>
        <v>0</v>
      </c>
      <c r="G54" s="28">
        <f t="shared" si="12"/>
        <v>0</v>
      </c>
      <c r="H54" s="28">
        <f t="shared" si="12"/>
        <v>0</v>
      </c>
      <c r="I54" s="28">
        <f t="shared" si="1"/>
        <v>0</v>
      </c>
      <c r="J54" s="28">
        <f t="shared" si="12"/>
        <v>0</v>
      </c>
      <c r="K54" s="28">
        <f t="shared" si="12"/>
        <v>0</v>
      </c>
      <c r="L54" s="28">
        <f t="shared" si="11"/>
        <v>0</v>
      </c>
      <c r="M54" s="28">
        <f t="shared" si="12"/>
        <v>0</v>
      </c>
      <c r="N54" s="28">
        <f t="shared" si="12"/>
        <v>0</v>
      </c>
      <c r="O54" s="28">
        <f t="shared" si="4"/>
        <v>0</v>
      </c>
    </row>
    <row r="55" spans="1:15">
      <c r="A55" s="7"/>
      <c r="B55" s="16"/>
      <c r="C55" s="28">
        <f t="shared" si="5"/>
        <v>0</v>
      </c>
      <c r="D55" s="11"/>
      <c r="E55" s="11"/>
      <c r="F55" s="25">
        <f t="shared" si="6"/>
        <v>0</v>
      </c>
      <c r="G55" s="25"/>
      <c r="H55" s="25"/>
      <c r="I55" s="25">
        <f t="shared" si="1"/>
        <v>0</v>
      </c>
      <c r="J55" s="25">
        <v>0</v>
      </c>
      <c r="K55" s="25">
        <v>0</v>
      </c>
      <c r="L55" s="28">
        <f t="shared" si="11"/>
        <v>0</v>
      </c>
      <c r="M55" s="25">
        <v>0</v>
      </c>
      <c r="N55" s="25">
        <v>0</v>
      </c>
      <c r="O55" s="28">
        <f t="shared" si="4"/>
        <v>0</v>
      </c>
    </row>
    <row r="56" spans="1:15" s="9" customFormat="1">
      <c r="A56" s="10"/>
      <c r="B56" s="17"/>
      <c r="C56" s="28">
        <f t="shared" si="5"/>
        <v>0</v>
      </c>
      <c r="D56" s="13"/>
      <c r="E56" s="13"/>
      <c r="F56" s="25">
        <f t="shared" si="6"/>
        <v>0</v>
      </c>
      <c r="G56" s="26"/>
      <c r="H56" s="26"/>
      <c r="I56" s="25">
        <f t="shared" si="1"/>
        <v>0</v>
      </c>
      <c r="J56" s="26">
        <v>0</v>
      </c>
      <c r="K56" s="26">
        <v>0</v>
      </c>
      <c r="L56" s="28">
        <f t="shared" si="11"/>
        <v>0</v>
      </c>
      <c r="M56" s="26">
        <v>0</v>
      </c>
      <c r="N56" s="26">
        <v>0</v>
      </c>
      <c r="O56" s="28">
        <f t="shared" si="4"/>
        <v>0</v>
      </c>
    </row>
    <row r="57" spans="1:15">
      <c r="B57" s="18"/>
    </row>
    <row r="58" spans="1:15">
      <c r="B58" s="18"/>
    </row>
    <row r="59" spans="1:15">
      <c r="B59" s="20" t="s">
        <v>15</v>
      </c>
      <c r="C59" s="22"/>
      <c r="D59" s="22"/>
      <c r="E59" s="22"/>
      <c r="F59" s="22"/>
      <c r="G59" s="38" t="s">
        <v>70</v>
      </c>
      <c r="H59" s="38"/>
      <c r="I59" s="38"/>
      <c r="J59" s="38"/>
      <c r="K59" s="38"/>
      <c r="L59" s="22"/>
      <c r="M59" s="22"/>
      <c r="N59" s="22"/>
    </row>
    <row r="60" spans="1:15">
      <c r="B60" s="21" t="s">
        <v>56</v>
      </c>
      <c r="C60" s="23"/>
      <c r="D60" s="24" t="s">
        <v>40</v>
      </c>
      <c r="E60" s="23"/>
      <c r="F60" s="23"/>
      <c r="G60" s="23"/>
      <c r="H60" s="24"/>
      <c r="I60" s="39" t="s">
        <v>40</v>
      </c>
      <c r="J60" s="35"/>
      <c r="K60" s="35"/>
      <c r="L60" s="23"/>
      <c r="M60" s="23"/>
      <c r="N60" s="23"/>
    </row>
    <row r="61" spans="1:15">
      <c r="B61" s="21"/>
    </row>
    <row r="62" spans="1:15">
      <c r="B62" s="21"/>
    </row>
    <row r="63" spans="1:15">
      <c r="B63" s="33"/>
    </row>
    <row r="64" spans="1:15">
      <c r="B64" s="21"/>
    </row>
    <row r="65" spans="2:2">
      <c r="B65" s="21"/>
    </row>
    <row r="66" spans="2:2">
      <c r="B66" s="21"/>
    </row>
  </sheetData>
  <mergeCells count="5">
    <mergeCell ref="I60:K60"/>
    <mergeCell ref="A5:C5"/>
    <mergeCell ref="A4:C4"/>
    <mergeCell ref="A7:D7"/>
    <mergeCell ref="G59:K59"/>
  </mergeCells>
  <printOptions horizontalCentered="1"/>
  <pageMargins left="0.19685039370078741" right="0.15748031496062992" top="0.26" bottom="0.16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LISTA INVESTITII FD CJ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2020-12-16T07:58:18Z</dcterms:modified>
</cp:coreProperties>
</file>